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/>
  <xr:revisionPtr revIDLastSave="0" documentId="13_ncr:1_{D3EB07ED-FE2A-4F36-B75F-FCB0DE953C58}" xr6:coauthVersionLast="47" xr6:coauthVersionMax="47" xr10:uidLastSave="{00000000-0000-0000-0000-000000000000}"/>
  <bookViews>
    <workbookView xWindow="2340" yWindow="2340" windowWidth="28800" windowHeight="15435" activeTab="1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4" i="1" l="1"/>
  <c r="M30" i="1"/>
  <c r="M21" i="1"/>
  <c r="M16" i="1"/>
  <c r="J34" i="1"/>
  <c r="J30" i="1"/>
  <c r="J21" i="1"/>
  <c r="J16" i="1"/>
  <c r="G34" i="1"/>
  <c r="G30" i="1"/>
  <c r="G21" i="1"/>
  <c r="G16" i="1"/>
  <c r="D34" i="1"/>
  <c r="D30" i="1"/>
  <c r="D21" i="1"/>
  <c r="D16" i="1"/>
  <c r="D36" i="1" s="1"/>
  <c r="M36" i="1" l="1"/>
  <c r="J36" i="1"/>
  <c r="G36" i="1"/>
  <c r="H15" i="1"/>
  <c r="H14" i="1"/>
  <c r="H13" i="1"/>
  <c r="I30" i="1"/>
  <c r="I34" i="1"/>
  <c r="H34" i="1"/>
  <c r="H30" i="1"/>
  <c r="I21" i="1"/>
  <c r="H21" i="1"/>
  <c r="I16" i="1"/>
  <c r="I36" i="1" l="1"/>
  <c r="H16" i="1"/>
  <c r="H36" i="1" s="1"/>
  <c r="K30" i="1"/>
  <c r="L30" i="1"/>
  <c r="F30" i="1"/>
  <c r="E30" i="1"/>
  <c r="C30" i="1"/>
  <c r="B30" i="1"/>
  <c r="K15" i="1"/>
  <c r="K14" i="1"/>
  <c r="K13" i="1"/>
  <c r="L34" i="1"/>
  <c r="K34" i="1"/>
  <c r="L21" i="1"/>
  <c r="K21" i="1"/>
  <c r="L16" i="1"/>
  <c r="F34" i="1"/>
  <c r="E34" i="1"/>
  <c r="F21" i="1"/>
  <c r="E21" i="1"/>
  <c r="F16" i="1"/>
  <c r="E16" i="1"/>
  <c r="C34" i="1"/>
  <c r="B34" i="1"/>
  <c r="C21" i="1"/>
  <c r="C16" i="1"/>
  <c r="B16" i="1"/>
  <c r="B21" i="1"/>
  <c r="J37" i="1" l="1"/>
  <c r="I37" i="1"/>
  <c r="B36" i="1"/>
  <c r="C36" i="1"/>
  <c r="K16" i="1"/>
  <c r="K36" i="1" s="1"/>
  <c r="L36" i="1"/>
  <c r="E36" i="1"/>
  <c r="F36" i="1"/>
  <c r="F37" i="1" l="1"/>
  <c r="G37" i="1"/>
  <c r="L37" i="1"/>
  <c r="M37" i="1"/>
  <c r="D37" i="1"/>
  <c r="C37" i="1"/>
</calcChain>
</file>

<file path=xl/sharedStrings.xml><?xml version="1.0" encoding="utf-8"?>
<sst xmlns="http://schemas.openxmlformats.org/spreadsheetml/2006/main" count="76" uniqueCount="40">
  <si>
    <t>Read file</t>
  </si>
  <si>
    <t>Dark and flat correction</t>
  </si>
  <si>
    <t>Dezinger</t>
  </si>
  <si>
    <t>Write output</t>
  </si>
  <si>
    <t>Total</t>
  </si>
  <si>
    <t>Convert to integer</t>
  </si>
  <si>
    <t>Preprocessing</t>
  </si>
  <si>
    <t>Pamukcu/Ka5_RunD_A</t>
  </si>
  <si>
    <t>Optimize center</t>
  </si>
  <si>
    <t>Optimize (0-180)</t>
  </si>
  <si>
    <t>Reconstruct</t>
  </si>
  <si>
    <t>Convert input to float</t>
  </si>
  <si>
    <t>Convert output to integer</t>
  </si>
  <si>
    <t>Write output file</t>
  </si>
  <si>
    <t>Grand total</t>
  </si>
  <si>
    <t>Visualize</t>
  </si>
  <si>
    <t>Czas/DIA0000VO_A</t>
  </si>
  <si>
    <t>MSU/4_A</t>
  </si>
  <si>
    <t>Convert 360 to 180</t>
  </si>
  <si>
    <t>Haridy/Anatolepis_6_A</t>
  </si>
  <si>
    <t>IDL version</t>
  </si>
  <si>
    <t>Python</t>
  </si>
  <si>
    <t>Pure IDL</t>
  </si>
  <si>
    <t>IDL tomo_display version</t>
  </si>
  <si>
    <t>R1-0</t>
  </si>
  <si>
    <t>8.8.1</t>
  </si>
  <si>
    <t>Dataset</t>
  </si>
  <si>
    <t>IDL calling C++</t>
  </si>
  <si>
    <t>Reconstruction threads</t>
  </si>
  <si>
    <t>R2-0 Beta</t>
  </si>
  <si>
    <t>R2-0 beta improvement relative to R1-0</t>
  </si>
  <si>
    <t>Comparison of time in seconds to preprocess tomography data on supra 
(BM-D processing computer)</t>
  </si>
  <si>
    <t>Raw dataset size</t>
  </si>
  <si>
    <t>1920x1200x900</t>
  </si>
  <si>
    <t>1920x1200x1800</t>
  </si>
  <si>
    <t>1920x1200x3600</t>
  </si>
  <si>
    <t>1920x1200x3600, 360 degrees</t>
  </si>
  <si>
    <t>Preprocessing output</t>
  </si>
  <si>
    <t>Float32</t>
  </si>
  <si>
    <t>UInt16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</si>
</sst>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4" xfId="0" applyFont="1" applyBorder="1" applyAlignment="1">
      <alignment wrapText="1"/>
    </xf>
    <xf numFmtId="0" fontId="2" fillId="0" borderId="0" xfId="0" applyFont="1" applyAlignment="1">
      <alignment horizontal="right"/>
    </xf>
    <xf numFmtId="1" fontId="2" fillId="0" borderId="3" xfId="0" applyNumberFormat="1" applyFont="1" applyBorder="1"/>
    <xf numFmtId="1" fontId="2" fillId="0" borderId="0" xfId="0" applyNumberFormat="1" applyFont="1"/>
    <xf numFmtId="1" fontId="2" fillId="0" borderId="4" xfId="0" applyNumberFormat="1" applyFont="1" applyBorder="1"/>
    <xf numFmtId="0" fontId="1" fillId="0" borderId="0" xfId="0" applyFont="1" applyAlignment="1">
      <alignment horizontal="right"/>
    </xf>
    <xf numFmtId="1" fontId="1" fillId="0" borderId="3" xfId="0" applyNumberFormat="1" applyFont="1" applyBorder="1"/>
    <xf numFmtId="1" fontId="1" fillId="0" borderId="0" xfId="0" applyNumberFormat="1" applyFont="1"/>
    <xf numFmtId="1" fontId="1" fillId="0" borderId="4" xfId="0" applyNumberFormat="1" applyFont="1" applyBorder="1"/>
    <xf numFmtId="0" fontId="1" fillId="0" borderId="0" xfId="0" applyFont="1"/>
    <xf numFmtId="164" fontId="1" fillId="0" borderId="5" xfId="0" applyNumberFormat="1" applyFont="1" applyBorder="1"/>
    <xf numFmtId="164" fontId="1" fillId="0" borderId="8" xfId="0" applyNumberFormat="1" applyFont="1" applyBorder="1"/>
    <xf numFmtId="164" fontId="1" fillId="0" borderId="6" xfId="0" applyNumberFormat="1" applyFont="1" applyBorder="1"/>
    <xf numFmtId="0" fontId="4" fillId="0" borderId="0" xfId="0" applyFont="1" applyAlignment="1">
      <alignment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17</xdr:col>
      <xdr:colOff>276225</xdr:colOff>
      <xdr:row>43</xdr:row>
      <xdr:rowOff>85725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71EAB132-CD8C-5631-9541-950489DCB3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714500"/>
          <a:ext cx="10029825" cy="827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7"/>
  <sheetViews>
    <sheetView workbookViewId="0">
      <selection activeCell="M37" sqref="A1:M37"/>
    </sheetView>
  </sheetViews>
  <sheetFormatPr defaultRowHeight="15.75" x14ac:dyDescent="0.25"/>
  <cols>
    <col min="1" max="1" width="24.5703125" style="1" customWidth="1"/>
    <col min="2" max="2" width="15.7109375" style="1" customWidth="1"/>
    <col min="3" max="3" width="15.7109375" style="1" hidden="1" customWidth="1"/>
    <col min="4" max="5" width="15.7109375" style="1" customWidth="1"/>
    <col min="6" max="6" width="15.7109375" style="1" hidden="1" customWidth="1"/>
    <col min="7" max="8" width="15.7109375" style="1" customWidth="1"/>
    <col min="9" max="9" width="15.7109375" style="1" hidden="1" customWidth="1"/>
    <col min="10" max="11" width="15.7109375" style="1" customWidth="1"/>
    <col min="12" max="12" width="15.7109375" style="1" hidden="1" customWidth="1"/>
    <col min="13" max="13" width="15.7109375" style="1" customWidth="1"/>
    <col min="14" max="16384" width="9.140625" style="1"/>
  </cols>
  <sheetData>
    <row r="1" spans="1:13" s="25" customFormat="1" ht="38.25" customHeight="1" x14ac:dyDescent="0.3">
      <c r="A1" s="29" t="s">
        <v>31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s="6" customFormat="1" ht="31.5" x14ac:dyDescent="0.25">
      <c r="A2" s="2" t="s">
        <v>23</v>
      </c>
      <c r="B2" s="7" t="s">
        <v>24</v>
      </c>
      <c r="C2" s="8" t="s">
        <v>29</v>
      </c>
      <c r="D2" s="9" t="s">
        <v>29</v>
      </c>
      <c r="E2" s="7" t="s">
        <v>24</v>
      </c>
      <c r="F2" s="8" t="s">
        <v>29</v>
      </c>
      <c r="G2" s="9" t="s">
        <v>29</v>
      </c>
      <c r="H2" s="7" t="s">
        <v>24</v>
      </c>
      <c r="I2" s="8" t="s">
        <v>29</v>
      </c>
      <c r="J2" s="9" t="s">
        <v>29</v>
      </c>
      <c r="K2" s="7" t="s">
        <v>24</v>
      </c>
      <c r="L2" s="8" t="s">
        <v>29</v>
      </c>
      <c r="M2" s="9" t="s">
        <v>29</v>
      </c>
    </row>
    <row r="3" spans="1:13" s="6" customFormat="1" x14ac:dyDescent="0.25">
      <c r="A3" s="2" t="s">
        <v>20</v>
      </c>
      <c r="B3" s="3">
        <v>8.5</v>
      </c>
      <c r="C3" s="4" t="s">
        <v>25</v>
      </c>
      <c r="D3" s="5" t="s">
        <v>25</v>
      </c>
      <c r="E3" s="3">
        <v>8.5</v>
      </c>
      <c r="F3" s="4" t="s">
        <v>25</v>
      </c>
      <c r="G3" s="5" t="s">
        <v>25</v>
      </c>
      <c r="H3" s="3">
        <v>8.5</v>
      </c>
      <c r="I3" s="4" t="s">
        <v>25</v>
      </c>
      <c r="J3" s="5" t="s">
        <v>25</v>
      </c>
      <c r="K3" s="3">
        <v>8.5</v>
      </c>
      <c r="L3" s="4" t="s">
        <v>25</v>
      </c>
      <c r="M3" s="5" t="s">
        <v>25</v>
      </c>
    </row>
    <row r="4" spans="1:13" s="6" customFormat="1" ht="31.5" x14ac:dyDescent="0.25">
      <c r="A4" s="2" t="s">
        <v>6</v>
      </c>
      <c r="B4" s="7" t="s">
        <v>21</v>
      </c>
      <c r="C4" s="8" t="s">
        <v>22</v>
      </c>
      <c r="D4" s="9" t="s">
        <v>27</v>
      </c>
      <c r="E4" s="7" t="s">
        <v>21</v>
      </c>
      <c r="F4" s="8" t="s">
        <v>22</v>
      </c>
      <c r="G4" s="9" t="s">
        <v>27</v>
      </c>
      <c r="H4" s="7" t="s">
        <v>21</v>
      </c>
      <c r="I4" s="8" t="s">
        <v>22</v>
      </c>
      <c r="J4" s="9" t="s">
        <v>27</v>
      </c>
      <c r="K4" s="7" t="s">
        <v>21</v>
      </c>
      <c r="L4" s="8" t="s">
        <v>22</v>
      </c>
      <c r="M4" s="9" t="s">
        <v>27</v>
      </c>
    </row>
    <row r="5" spans="1:13" s="6" customFormat="1" x14ac:dyDescent="0.25">
      <c r="A5" s="2" t="s">
        <v>28</v>
      </c>
      <c r="B5" s="7">
        <v>8</v>
      </c>
      <c r="C5" s="8">
        <v>16</v>
      </c>
      <c r="D5" s="9">
        <v>24</v>
      </c>
      <c r="E5" s="7">
        <v>8</v>
      </c>
      <c r="F5" s="8">
        <v>16</v>
      </c>
      <c r="G5" s="9">
        <v>24</v>
      </c>
      <c r="H5" s="7">
        <v>8</v>
      </c>
      <c r="I5" s="8">
        <v>16</v>
      </c>
      <c r="J5" s="9">
        <v>24</v>
      </c>
      <c r="K5" s="7">
        <v>8</v>
      </c>
      <c r="L5" s="8">
        <v>16</v>
      </c>
      <c r="M5" s="9">
        <v>24</v>
      </c>
    </row>
    <row r="6" spans="1:13" s="6" customFormat="1" x14ac:dyDescent="0.25">
      <c r="A6" s="2"/>
      <c r="B6" s="10"/>
      <c r="C6" s="11"/>
      <c r="D6" s="12"/>
      <c r="E6" s="10"/>
      <c r="F6" s="11"/>
      <c r="G6" s="12"/>
      <c r="H6" s="10"/>
      <c r="I6" s="11"/>
      <c r="J6" s="12"/>
      <c r="K6" s="10"/>
      <c r="L6" s="11"/>
      <c r="M6" s="12"/>
    </row>
    <row r="7" spans="1:13" s="6" customFormat="1" ht="15" customHeight="1" x14ac:dyDescent="0.25">
      <c r="A7" s="2" t="s">
        <v>26</v>
      </c>
      <c r="B7" s="26" t="s">
        <v>7</v>
      </c>
      <c r="C7" s="27"/>
      <c r="D7" s="28"/>
      <c r="E7" s="26" t="s">
        <v>16</v>
      </c>
      <c r="F7" s="27"/>
      <c r="G7" s="28"/>
      <c r="H7" s="26" t="s">
        <v>19</v>
      </c>
      <c r="I7" s="27"/>
      <c r="J7" s="28"/>
      <c r="K7" s="26" t="s">
        <v>17</v>
      </c>
      <c r="L7" s="27"/>
      <c r="M7" s="28"/>
    </row>
    <row r="8" spans="1:13" s="6" customFormat="1" ht="15" customHeight="1" x14ac:dyDescent="0.25">
      <c r="A8" s="2" t="s">
        <v>32</v>
      </c>
      <c r="B8" s="26" t="s">
        <v>33</v>
      </c>
      <c r="C8" s="27"/>
      <c r="D8" s="28"/>
      <c r="E8" s="26" t="s">
        <v>34</v>
      </c>
      <c r="F8" s="27"/>
      <c r="G8" s="28"/>
      <c r="H8" s="26" t="s">
        <v>35</v>
      </c>
      <c r="I8" s="27"/>
      <c r="J8" s="28"/>
      <c r="K8" s="26" t="s">
        <v>36</v>
      </c>
      <c r="L8" s="27"/>
      <c r="M8" s="28"/>
    </row>
    <row r="9" spans="1:13" s="6" customFormat="1" x14ac:dyDescent="0.25">
      <c r="A9" s="2" t="s">
        <v>37</v>
      </c>
      <c r="B9" s="26" t="s">
        <v>38</v>
      </c>
      <c r="C9" s="30"/>
      <c r="D9" s="28"/>
      <c r="E9" s="26" t="s">
        <v>38</v>
      </c>
      <c r="F9" s="30"/>
      <c r="G9" s="28"/>
      <c r="H9" s="26" t="s">
        <v>38</v>
      </c>
      <c r="I9" s="30"/>
      <c r="J9" s="28"/>
      <c r="K9" s="26" t="s">
        <v>39</v>
      </c>
      <c r="L9" s="27"/>
      <c r="M9" s="28"/>
    </row>
    <row r="10" spans="1:13" s="6" customFormat="1" x14ac:dyDescent="0.25">
      <c r="A10" s="2" t="s">
        <v>6</v>
      </c>
      <c r="B10" s="7"/>
      <c r="C10" s="8"/>
      <c r="D10" s="9"/>
      <c r="E10" s="7"/>
      <c r="F10" s="8"/>
      <c r="G10" s="9"/>
      <c r="H10" s="7"/>
      <c r="I10" s="8"/>
      <c r="J10" s="9"/>
      <c r="K10" s="7"/>
      <c r="L10" s="8"/>
      <c r="M10" s="9"/>
    </row>
    <row r="11" spans="1:13" x14ac:dyDescent="0.25">
      <c r="A11" s="13" t="s">
        <v>0</v>
      </c>
      <c r="B11" s="14">
        <v>1</v>
      </c>
      <c r="C11" s="15">
        <v>2.6</v>
      </c>
      <c r="D11" s="16">
        <v>2.5</v>
      </c>
      <c r="E11" s="14">
        <v>6</v>
      </c>
      <c r="F11" s="15">
        <v>6.5</v>
      </c>
      <c r="G11" s="16">
        <v>5.4</v>
      </c>
      <c r="H11" s="14">
        <v>12</v>
      </c>
      <c r="I11" s="15">
        <v>15</v>
      </c>
      <c r="J11" s="16">
        <v>12</v>
      </c>
      <c r="K11" s="14">
        <v>14</v>
      </c>
      <c r="L11" s="15">
        <v>14.8</v>
      </c>
      <c r="M11" s="16">
        <v>13.6</v>
      </c>
    </row>
    <row r="12" spans="1:13" x14ac:dyDescent="0.25">
      <c r="A12" s="13" t="s">
        <v>1</v>
      </c>
      <c r="B12" s="14">
        <v>8</v>
      </c>
      <c r="C12" s="15">
        <v>1.9</v>
      </c>
      <c r="D12" s="16">
        <v>2</v>
      </c>
      <c r="E12" s="14">
        <v>23</v>
      </c>
      <c r="F12" s="15">
        <v>1.3</v>
      </c>
      <c r="G12" s="16">
        <v>1.2</v>
      </c>
      <c r="H12" s="14">
        <v>44</v>
      </c>
      <c r="I12" s="15">
        <v>1.3</v>
      </c>
      <c r="J12" s="16">
        <v>1.2</v>
      </c>
      <c r="K12" s="14">
        <v>43</v>
      </c>
      <c r="L12" s="15">
        <v>1.4</v>
      </c>
      <c r="M12" s="16">
        <v>1.2</v>
      </c>
    </row>
    <row r="13" spans="1:13" x14ac:dyDescent="0.25">
      <c r="A13" s="13" t="s">
        <v>2</v>
      </c>
      <c r="B13" s="14">
        <v>24</v>
      </c>
      <c r="C13" s="15">
        <v>38.799999999999997</v>
      </c>
      <c r="D13" s="16">
        <v>2</v>
      </c>
      <c r="E13" s="14">
        <v>58</v>
      </c>
      <c r="F13" s="15">
        <v>73.5</v>
      </c>
      <c r="G13" s="16">
        <v>3.8</v>
      </c>
      <c r="H13" s="14">
        <f>128-38</f>
        <v>90</v>
      </c>
      <c r="I13" s="15">
        <v>153.19999999999999</v>
      </c>
      <c r="J13" s="16">
        <v>14.2</v>
      </c>
      <c r="K13" s="14">
        <f>136-42</f>
        <v>94</v>
      </c>
      <c r="L13" s="15">
        <v>174</v>
      </c>
      <c r="M13" s="16">
        <v>7.7</v>
      </c>
    </row>
    <row r="14" spans="1:13" x14ac:dyDescent="0.25">
      <c r="A14" s="13" t="s">
        <v>5</v>
      </c>
      <c r="B14" s="14">
        <v>5</v>
      </c>
      <c r="C14" s="15">
        <v>0</v>
      </c>
      <c r="D14" s="16">
        <v>0</v>
      </c>
      <c r="E14" s="14">
        <v>17</v>
      </c>
      <c r="F14" s="15">
        <v>0</v>
      </c>
      <c r="G14" s="16">
        <v>0</v>
      </c>
      <c r="H14" s="14">
        <f>54-8</f>
        <v>46</v>
      </c>
      <c r="I14" s="15">
        <v>0</v>
      </c>
      <c r="J14" s="16">
        <v>0</v>
      </c>
      <c r="K14" s="14">
        <f>54-16</f>
        <v>38</v>
      </c>
      <c r="L14" s="15">
        <v>0</v>
      </c>
      <c r="M14" s="16">
        <v>6.6</v>
      </c>
    </row>
    <row r="15" spans="1:13" x14ac:dyDescent="0.25">
      <c r="A15" s="13" t="s">
        <v>3</v>
      </c>
      <c r="B15" s="14">
        <v>23</v>
      </c>
      <c r="C15" s="15">
        <v>0</v>
      </c>
      <c r="D15" s="16">
        <v>0</v>
      </c>
      <c r="E15" s="14">
        <v>44</v>
      </c>
      <c r="F15" s="15">
        <v>0</v>
      </c>
      <c r="G15" s="16">
        <v>0</v>
      </c>
      <c r="H15" s="14">
        <f>143-54</f>
        <v>89</v>
      </c>
      <c r="I15" s="15">
        <v>0</v>
      </c>
      <c r="J15" s="16">
        <v>0</v>
      </c>
      <c r="K15" s="14">
        <f>145-54</f>
        <v>91</v>
      </c>
      <c r="L15" s="15">
        <v>0</v>
      </c>
      <c r="M15" s="16">
        <v>0</v>
      </c>
    </row>
    <row r="16" spans="1:13" s="21" customFormat="1" x14ac:dyDescent="0.25">
      <c r="A16" s="17" t="s">
        <v>4</v>
      </c>
      <c r="B16" s="18">
        <f t="shared" ref="B16:M16" si="0">SUM(B11:B15)</f>
        <v>61</v>
      </c>
      <c r="C16" s="19">
        <f t="shared" si="0"/>
        <v>43.3</v>
      </c>
      <c r="D16" s="20">
        <f t="shared" si="0"/>
        <v>6.5</v>
      </c>
      <c r="E16" s="18">
        <f t="shared" si="0"/>
        <v>148</v>
      </c>
      <c r="F16" s="19">
        <f t="shared" si="0"/>
        <v>81.3</v>
      </c>
      <c r="G16" s="20">
        <f t="shared" si="0"/>
        <v>10.4</v>
      </c>
      <c r="H16" s="18">
        <f t="shared" si="0"/>
        <v>281</v>
      </c>
      <c r="I16" s="19">
        <f t="shared" si="0"/>
        <v>169.5</v>
      </c>
      <c r="J16" s="20">
        <f t="shared" si="0"/>
        <v>27.4</v>
      </c>
      <c r="K16" s="18">
        <f t="shared" si="0"/>
        <v>280</v>
      </c>
      <c r="L16" s="19">
        <f t="shared" si="0"/>
        <v>190.2</v>
      </c>
      <c r="M16" s="20">
        <f t="shared" si="0"/>
        <v>29.1</v>
      </c>
    </row>
    <row r="17" spans="1:13" x14ac:dyDescent="0.25">
      <c r="A17" s="13"/>
      <c r="B17" s="14"/>
      <c r="C17" s="15"/>
      <c r="D17" s="16"/>
      <c r="E17" s="14"/>
      <c r="F17" s="15"/>
      <c r="G17" s="16"/>
      <c r="H17" s="14"/>
      <c r="I17" s="15"/>
      <c r="J17" s="16"/>
      <c r="K17" s="14"/>
      <c r="L17" s="15"/>
      <c r="M17" s="16"/>
    </row>
    <row r="18" spans="1:13" x14ac:dyDescent="0.25">
      <c r="A18" s="17" t="s">
        <v>8</v>
      </c>
      <c r="B18" s="14"/>
      <c r="C18" s="15"/>
      <c r="D18" s="16"/>
      <c r="E18" s="14"/>
      <c r="F18" s="15"/>
      <c r="G18" s="16"/>
      <c r="H18" s="14"/>
      <c r="I18" s="15"/>
      <c r="J18" s="16"/>
      <c r="K18" s="14"/>
      <c r="L18" s="15"/>
      <c r="M18" s="16"/>
    </row>
    <row r="19" spans="1:13" x14ac:dyDescent="0.25">
      <c r="A19" s="13" t="s">
        <v>0</v>
      </c>
      <c r="B19" s="14">
        <v>4.8</v>
      </c>
      <c r="C19" s="15">
        <v>0</v>
      </c>
      <c r="D19" s="16">
        <v>0</v>
      </c>
      <c r="E19" s="14">
        <v>9.6999999999999993</v>
      </c>
      <c r="F19" s="15">
        <v>0</v>
      </c>
      <c r="G19" s="16">
        <v>0</v>
      </c>
      <c r="H19" s="14">
        <v>21</v>
      </c>
      <c r="I19" s="15">
        <v>0</v>
      </c>
      <c r="J19" s="16">
        <v>0</v>
      </c>
      <c r="K19" s="14">
        <v>18.899999999999999</v>
      </c>
      <c r="L19" s="15">
        <v>0</v>
      </c>
      <c r="M19" s="16">
        <v>0</v>
      </c>
    </row>
    <row r="20" spans="1:13" x14ac:dyDescent="0.25">
      <c r="A20" s="13" t="s">
        <v>9</v>
      </c>
      <c r="B20" s="14">
        <v>1</v>
      </c>
      <c r="C20" s="15">
        <v>1</v>
      </c>
      <c r="D20" s="16">
        <v>1</v>
      </c>
      <c r="E20" s="14">
        <v>1</v>
      </c>
      <c r="F20" s="15">
        <v>1</v>
      </c>
      <c r="G20" s="16">
        <v>1</v>
      </c>
      <c r="H20" s="14">
        <v>0</v>
      </c>
      <c r="I20" s="15">
        <v>1</v>
      </c>
      <c r="J20" s="16">
        <v>1</v>
      </c>
      <c r="K20" s="14">
        <v>0</v>
      </c>
      <c r="L20" s="15">
        <v>1</v>
      </c>
      <c r="M20" s="16">
        <v>1</v>
      </c>
    </row>
    <row r="21" spans="1:13" s="21" customFormat="1" x14ac:dyDescent="0.25">
      <c r="A21" s="17" t="s">
        <v>4</v>
      </c>
      <c r="B21" s="18">
        <f t="shared" ref="B21:M21" si="1">SUM(B19:B20)</f>
        <v>5.8</v>
      </c>
      <c r="C21" s="19">
        <f t="shared" si="1"/>
        <v>1</v>
      </c>
      <c r="D21" s="20">
        <f t="shared" si="1"/>
        <v>1</v>
      </c>
      <c r="E21" s="18">
        <f t="shared" si="1"/>
        <v>10.7</v>
      </c>
      <c r="F21" s="19">
        <f t="shared" si="1"/>
        <v>1</v>
      </c>
      <c r="G21" s="20">
        <f t="shared" si="1"/>
        <v>1</v>
      </c>
      <c r="H21" s="18">
        <f t="shared" si="1"/>
        <v>21</v>
      </c>
      <c r="I21" s="19">
        <f t="shared" si="1"/>
        <v>1</v>
      </c>
      <c r="J21" s="20">
        <f t="shared" si="1"/>
        <v>1</v>
      </c>
      <c r="K21" s="18">
        <f t="shared" si="1"/>
        <v>18.899999999999999</v>
      </c>
      <c r="L21" s="19">
        <f t="shared" si="1"/>
        <v>1</v>
      </c>
      <c r="M21" s="20">
        <f t="shared" si="1"/>
        <v>1</v>
      </c>
    </row>
    <row r="22" spans="1:13" x14ac:dyDescent="0.25">
      <c r="A22" s="13"/>
      <c r="B22" s="14"/>
      <c r="C22" s="15"/>
      <c r="D22" s="16"/>
      <c r="E22" s="14"/>
      <c r="F22" s="15"/>
      <c r="G22" s="16"/>
      <c r="H22" s="14"/>
      <c r="I22" s="15"/>
      <c r="J22" s="16"/>
      <c r="K22" s="14"/>
      <c r="L22" s="15"/>
      <c r="M22" s="16"/>
    </row>
    <row r="23" spans="1:13" x14ac:dyDescent="0.25">
      <c r="A23" s="17" t="s">
        <v>10</v>
      </c>
      <c r="B23" s="14"/>
      <c r="C23" s="15"/>
      <c r="D23" s="16"/>
      <c r="E23" s="14"/>
      <c r="F23" s="15"/>
      <c r="G23" s="16"/>
      <c r="H23" s="14"/>
      <c r="I23" s="15"/>
      <c r="J23" s="16"/>
      <c r="K23" s="14"/>
      <c r="L23" s="15"/>
      <c r="M23" s="16"/>
    </row>
    <row r="24" spans="1:13" x14ac:dyDescent="0.25">
      <c r="A24" s="13" t="s">
        <v>18</v>
      </c>
      <c r="B24" s="14">
        <v>0</v>
      </c>
      <c r="C24" s="15">
        <v>0</v>
      </c>
      <c r="D24" s="16">
        <v>0</v>
      </c>
      <c r="E24" s="14">
        <v>0</v>
      </c>
      <c r="F24" s="15">
        <v>0</v>
      </c>
      <c r="G24" s="16">
        <v>0</v>
      </c>
      <c r="H24" s="14">
        <v>0</v>
      </c>
      <c r="I24" s="15">
        <v>0</v>
      </c>
      <c r="J24" s="16">
        <v>0</v>
      </c>
      <c r="K24" s="14">
        <v>79.2</v>
      </c>
      <c r="L24" s="15">
        <v>21</v>
      </c>
      <c r="M24" s="16">
        <v>21.5</v>
      </c>
    </row>
    <row r="25" spans="1:13" x14ac:dyDescent="0.25">
      <c r="A25" s="13" t="s">
        <v>0</v>
      </c>
      <c r="B25" s="14">
        <v>5.2</v>
      </c>
      <c r="C25" s="15">
        <v>0</v>
      </c>
      <c r="D25" s="16">
        <v>0</v>
      </c>
      <c r="E25" s="14">
        <v>9.9</v>
      </c>
      <c r="F25" s="15">
        <v>0</v>
      </c>
      <c r="G25" s="16">
        <v>0</v>
      </c>
      <c r="H25" s="14">
        <v>21.5</v>
      </c>
      <c r="I25" s="15">
        <v>0</v>
      </c>
      <c r="J25" s="16">
        <v>0</v>
      </c>
      <c r="K25" s="14">
        <v>19.100000000000001</v>
      </c>
      <c r="L25" s="15">
        <v>0</v>
      </c>
      <c r="M25" s="16">
        <v>0</v>
      </c>
    </row>
    <row r="26" spans="1:13" x14ac:dyDescent="0.25">
      <c r="A26" s="13" t="s">
        <v>11</v>
      </c>
      <c r="B26" s="14">
        <v>1.3</v>
      </c>
      <c r="C26" s="15">
        <v>1.2</v>
      </c>
      <c r="D26" s="16">
        <v>0</v>
      </c>
      <c r="E26" s="14">
        <v>2.4</v>
      </c>
      <c r="F26" s="15">
        <v>3.4</v>
      </c>
      <c r="G26" s="16">
        <v>0</v>
      </c>
      <c r="H26" s="14">
        <v>4.5999999999999996</v>
      </c>
      <c r="I26" s="15">
        <v>0</v>
      </c>
      <c r="J26" s="16">
        <v>0</v>
      </c>
      <c r="K26" s="14">
        <v>4.7</v>
      </c>
      <c r="L26" s="15">
        <v>9.6999999999999993</v>
      </c>
      <c r="M26" s="16">
        <v>6</v>
      </c>
    </row>
    <row r="27" spans="1:13" x14ac:dyDescent="0.25">
      <c r="A27" s="13" t="s">
        <v>10</v>
      </c>
      <c r="B27" s="14">
        <v>1.1000000000000001</v>
      </c>
      <c r="C27" s="15">
        <v>11.5</v>
      </c>
      <c r="D27" s="16">
        <v>10.199999999999999</v>
      </c>
      <c r="E27" s="14">
        <v>1.3</v>
      </c>
      <c r="F27" s="15">
        <v>19.2</v>
      </c>
      <c r="G27" s="16">
        <v>16.5</v>
      </c>
      <c r="H27" s="14">
        <v>1.9</v>
      </c>
      <c r="I27" s="15">
        <v>34.299999999999997</v>
      </c>
      <c r="J27" s="16">
        <v>28.2</v>
      </c>
      <c r="K27" s="14">
        <v>12.5</v>
      </c>
      <c r="L27" s="15">
        <v>56.9</v>
      </c>
      <c r="M27" s="16">
        <v>46.9</v>
      </c>
    </row>
    <row r="28" spans="1:13" x14ac:dyDescent="0.25">
      <c r="A28" s="13" t="s">
        <v>12</v>
      </c>
      <c r="B28" s="14">
        <v>9.6</v>
      </c>
      <c r="C28" s="15">
        <v>2.8</v>
      </c>
      <c r="D28" s="16">
        <v>2.6</v>
      </c>
      <c r="E28" s="14">
        <v>9.6999999999999993</v>
      </c>
      <c r="F28" s="15">
        <v>3.1</v>
      </c>
      <c r="G28" s="16">
        <v>2.7</v>
      </c>
      <c r="H28" s="14">
        <v>9.6999999999999993</v>
      </c>
      <c r="I28" s="15">
        <v>2.6</v>
      </c>
      <c r="J28" s="16">
        <v>2.2000000000000002</v>
      </c>
      <c r="K28" s="14">
        <v>40.9</v>
      </c>
      <c r="L28" s="15">
        <v>15</v>
      </c>
      <c r="M28" s="16">
        <v>16</v>
      </c>
    </row>
    <row r="29" spans="1:13" x14ac:dyDescent="0.25">
      <c r="A29" s="13" t="s">
        <v>13</v>
      </c>
      <c r="B29" s="14">
        <v>25.4</v>
      </c>
      <c r="C29" s="15">
        <v>6.7</v>
      </c>
      <c r="D29" s="16">
        <v>9.8000000000000007</v>
      </c>
      <c r="E29" s="14">
        <v>26.1</v>
      </c>
      <c r="F29" s="15">
        <v>6.8</v>
      </c>
      <c r="G29" s="16">
        <v>8.6</v>
      </c>
      <c r="H29" s="14">
        <v>26</v>
      </c>
      <c r="I29" s="15">
        <v>9.3000000000000007</v>
      </c>
      <c r="J29" s="16">
        <v>9.6999999999999993</v>
      </c>
      <c r="K29" s="14">
        <v>98.1</v>
      </c>
      <c r="L29" s="15">
        <v>28.8</v>
      </c>
      <c r="M29" s="16">
        <v>37.5</v>
      </c>
    </row>
    <row r="30" spans="1:13" s="21" customFormat="1" x14ac:dyDescent="0.25">
      <c r="A30" s="17" t="s">
        <v>4</v>
      </c>
      <c r="B30" s="18">
        <f t="shared" ref="B30:M30" si="2">SUM(B24:B29)</f>
        <v>42.599999999999994</v>
      </c>
      <c r="C30" s="19">
        <f t="shared" si="2"/>
        <v>22.2</v>
      </c>
      <c r="D30" s="20">
        <f t="shared" si="2"/>
        <v>22.6</v>
      </c>
      <c r="E30" s="18">
        <f t="shared" si="2"/>
        <v>49.400000000000006</v>
      </c>
      <c r="F30" s="19">
        <f t="shared" si="2"/>
        <v>32.5</v>
      </c>
      <c r="G30" s="20">
        <f t="shared" si="2"/>
        <v>27.799999999999997</v>
      </c>
      <c r="H30" s="18">
        <f t="shared" si="2"/>
        <v>63.7</v>
      </c>
      <c r="I30" s="19">
        <f t="shared" si="2"/>
        <v>46.2</v>
      </c>
      <c r="J30" s="20">
        <f t="shared" si="2"/>
        <v>40.099999999999994</v>
      </c>
      <c r="K30" s="18">
        <f t="shared" si="2"/>
        <v>254.5</v>
      </c>
      <c r="L30" s="19">
        <f t="shared" si="2"/>
        <v>131.4</v>
      </c>
      <c r="M30" s="20">
        <f t="shared" si="2"/>
        <v>127.9</v>
      </c>
    </row>
    <row r="31" spans="1:13" x14ac:dyDescent="0.25">
      <c r="A31" s="13"/>
      <c r="B31" s="14"/>
      <c r="C31" s="15"/>
      <c r="D31" s="16"/>
      <c r="E31" s="14"/>
      <c r="F31" s="15"/>
      <c r="G31" s="16"/>
      <c r="H31" s="14"/>
      <c r="I31" s="15"/>
      <c r="J31" s="16"/>
      <c r="K31" s="14"/>
      <c r="L31" s="15"/>
      <c r="M31" s="16"/>
    </row>
    <row r="32" spans="1:13" x14ac:dyDescent="0.25">
      <c r="A32" s="17" t="s">
        <v>15</v>
      </c>
      <c r="B32" s="14"/>
      <c r="C32" s="15"/>
      <c r="D32" s="16"/>
      <c r="E32" s="14"/>
      <c r="F32" s="15"/>
      <c r="G32" s="16"/>
      <c r="H32" s="14"/>
      <c r="I32" s="15"/>
      <c r="J32" s="16"/>
      <c r="K32" s="14"/>
      <c r="L32" s="15"/>
      <c r="M32" s="16"/>
    </row>
    <row r="33" spans="1:13" x14ac:dyDescent="0.25">
      <c r="A33" s="13" t="s">
        <v>0</v>
      </c>
      <c r="B33" s="14">
        <v>10.199999999999999</v>
      </c>
      <c r="C33" s="15">
        <v>0</v>
      </c>
      <c r="D33" s="16">
        <v>0</v>
      </c>
      <c r="E33" s="14">
        <v>10.1</v>
      </c>
      <c r="F33" s="15">
        <v>0</v>
      </c>
      <c r="G33" s="16">
        <v>0</v>
      </c>
      <c r="H33" s="14">
        <v>10.199999999999999</v>
      </c>
      <c r="I33" s="15">
        <v>0</v>
      </c>
      <c r="J33" s="16">
        <v>0</v>
      </c>
      <c r="K33" s="14">
        <v>44</v>
      </c>
      <c r="L33" s="15">
        <v>0</v>
      </c>
      <c r="M33" s="16">
        <v>0</v>
      </c>
    </row>
    <row r="34" spans="1:13" s="21" customFormat="1" x14ac:dyDescent="0.25">
      <c r="A34" s="17" t="s">
        <v>4</v>
      </c>
      <c r="B34" s="18">
        <f t="shared" ref="B34:M34" si="3">SUM(B33)</f>
        <v>10.199999999999999</v>
      </c>
      <c r="C34" s="19">
        <f t="shared" si="3"/>
        <v>0</v>
      </c>
      <c r="D34" s="20">
        <f t="shared" si="3"/>
        <v>0</v>
      </c>
      <c r="E34" s="18">
        <f t="shared" si="3"/>
        <v>10.1</v>
      </c>
      <c r="F34" s="19">
        <f t="shared" si="3"/>
        <v>0</v>
      </c>
      <c r="G34" s="20">
        <f t="shared" si="3"/>
        <v>0</v>
      </c>
      <c r="H34" s="18">
        <f t="shared" si="3"/>
        <v>10.199999999999999</v>
      </c>
      <c r="I34" s="19">
        <f t="shared" si="3"/>
        <v>0</v>
      </c>
      <c r="J34" s="20">
        <f t="shared" si="3"/>
        <v>0</v>
      </c>
      <c r="K34" s="18">
        <f t="shared" si="3"/>
        <v>44</v>
      </c>
      <c r="L34" s="19">
        <f t="shared" si="3"/>
        <v>0</v>
      </c>
      <c r="M34" s="20">
        <f t="shared" si="3"/>
        <v>0</v>
      </c>
    </row>
    <row r="35" spans="1:13" x14ac:dyDescent="0.25">
      <c r="A35" s="13"/>
      <c r="B35" s="14"/>
      <c r="C35" s="15"/>
      <c r="D35" s="16"/>
      <c r="E35" s="14"/>
      <c r="F35" s="15"/>
      <c r="G35" s="16"/>
      <c r="H35" s="14"/>
      <c r="I35" s="15"/>
      <c r="J35" s="16"/>
      <c r="K35" s="14"/>
      <c r="L35" s="15"/>
      <c r="M35" s="16"/>
    </row>
    <row r="36" spans="1:13" s="21" customFormat="1" x14ac:dyDescent="0.25">
      <c r="A36" s="17" t="s">
        <v>14</v>
      </c>
      <c r="B36" s="18">
        <f t="shared" ref="B36:M36" si="4">SUM(B16,B21,B30,B34)</f>
        <v>119.6</v>
      </c>
      <c r="C36" s="19">
        <f t="shared" si="4"/>
        <v>66.5</v>
      </c>
      <c r="D36" s="20">
        <f t="shared" si="4"/>
        <v>30.1</v>
      </c>
      <c r="E36" s="18">
        <f t="shared" si="4"/>
        <v>218.2</v>
      </c>
      <c r="F36" s="19">
        <f t="shared" si="4"/>
        <v>114.8</v>
      </c>
      <c r="G36" s="20">
        <f t="shared" si="4"/>
        <v>39.199999999999996</v>
      </c>
      <c r="H36" s="18">
        <f t="shared" si="4"/>
        <v>375.9</v>
      </c>
      <c r="I36" s="19">
        <f t="shared" si="4"/>
        <v>216.7</v>
      </c>
      <c r="J36" s="20">
        <f t="shared" si="4"/>
        <v>68.5</v>
      </c>
      <c r="K36" s="18">
        <f t="shared" si="4"/>
        <v>597.4</v>
      </c>
      <c r="L36" s="19">
        <f t="shared" si="4"/>
        <v>322.60000000000002</v>
      </c>
      <c r="M36" s="20">
        <f t="shared" si="4"/>
        <v>158</v>
      </c>
    </row>
    <row r="37" spans="1:13" ht="31.5" x14ac:dyDescent="0.25">
      <c r="A37" s="2" t="s">
        <v>30</v>
      </c>
      <c r="B37" s="22"/>
      <c r="C37" s="23">
        <f>B36/C36</f>
        <v>1.7984962406015037</v>
      </c>
      <c r="D37" s="24">
        <f>B36/D36</f>
        <v>3.9734219269102988</v>
      </c>
      <c r="E37" s="22"/>
      <c r="F37" s="23">
        <f>E36/F36</f>
        <v>1.9006968641114983</v>
      </c>
      <c r="G37" s="24">
        <f>E36/G36</f>
        <v>5.5663265306122449</v>
      </c>
      <c r="H37" s="22"/>
      <c r="I37" s="23">
        <f>H36/I36</f>
        <v>1.7346562067374249</v>
      </c>
      <c r="J37" s="24">
        <f>H36/J36</f>
        <v>5.4875912408759122</v>
      </c>
      <c r="K37" s="22"/>
      <c r="L37" s="23">
        <f>K36/L36</f>
        <v>1.8518288902665838</v>
      </c>
      <c r="M37" s="24">
        <f>K36/M36</f>
        <v>3.7810126582278478</v>
      </c>
    </row>
  </sheetData>
  <mergeCells count="13">
    <mergeCell ref="K9:M9"/>
    <mergeCell ref="A1:M1"/>
    <mergeCell ref="E7:G7"/>
    <mergeCell ref="E8:G8"/>
    <mergeCell ref="H7:J7"/>
    <mergeCell ref="H8:J8"/>
    <mergeCell ref="K7:M7"/>
    <mergeCell ref="K8:M8"/>
    <mergeCell ref="B7:D7"/>
    <mergeCell ref="B8:D8"/>
    <mergeCell ref="B9:D9"/>
    <mergeCell ref="E9:G9"/>
    <mergeCell ref="H9:J9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258703-3B0B-4E98-83EC-F98FDD2EBB01}">
  <sheetPr>
    <pageSetUpPr fitToPage="1"/>
  </sheetPr>
  <dimension ref="A1"/>
  <sheetViews>
    <sheetView tabSelected="1" workbookViewId="0">
      <selection activeCell="V18" sqref="V18"/>
    </sheetView>
  </sheetViews>
  <sheetFormatPr defaultRowHeight="15" x14ac:dyDescent="0.25"/>
  <sheetData/>
  <pageMargins left="0.7" right="0.7" top="0.75" bottom="0.75" header="0.3" footer="0.3"/>
  <pageSetup scale="7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2023-09-08T17:03:25Z</dcterms:modified>
</cp:coreProperties>
</file>